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Admission 2019-2023\"/>
    </mc:Choice>
  </mc:AlternateContent>
  <xr:revisionPtr revIDLastSave="0" documentId="13_ncr:1_{07D1141A-4E61-41F9-B9D1-624BBCF1C1DC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open" sheetId="1" r:id="rId1"/>
    <sheet name="deploma" sheetId="2" r:id="rId2"/>
    <sheet name="empolyee,s" sheetId="3" r:id="rId3"/>
    <sheet name="Female Seat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34" i="1" l="1"/>
  <c r="J34" i="1"/>
  <c r="L34" i="1" s="1"/>
  <c r="K33" i="1"/>
  <c r="J33" i="1"/>
  <c r="L33" i="1" s="1"/>
  <c r="K32" i="1"/>
  <c r="J32" i="1"/>
  <c r="L32" i="1" s="1"/>
  <c r="K31" i="1"/>
  <c r="J31" i="1"/>
  <c r="K30" i="1"/>
  <c r="J30" i="1"/>
  <c r="L30" i="1" s="1"/>
  <c r="K29" i="1"/>
  <c r="L29" i="1" s="1"/>
  <c r="J29" i="1"/>
  <c r="K28" i="1"/>
  <c r="L28" i="1" s="1"/>
  <c r="J28" i="1"/>
  <c r="K27" i="1"/>
  <c r="J27" i="1"/>
  <c r="K26" i="1"/>
  <c r="J26" i="1"/>
  <c r="K25" i="1"/>
  <c r="J25" i="1"/>
  <c r="L25" i="1" s="1"/>
  <c r="K24" i="1"/>
  <c r="J24" i="1"/>
  <c r="K23" i="1"/>
  <c r="J23" i="1"/>
  <c r="L23" i="1" s="1"/>
  <c r="K22" i="1"/>
  <c r="J22" i="1"/>
  <c r="L22" i="1" s="1"/>
  <c r="K21" i="1"/>
  <c r="L21" i="1" s="1"/>
  <c r="J21" i="1"/>
  <c r="K20" i="1"/>
  <c r="L20" i="1" s="1"/>
  <c r="J20" i="1"/>
  <c r="K19" i="1"/>
  <c r="J19" i="1"/>
  <c r="K18" i="1"/>
  <c r="J18" i="1"/>
  <c r="L17" i="1"/>
  <c r="K17" i="1"/>
  <c r="J17" i="1"/>
  <c r="K16" i="1"/>
  <c r="J16" i="1"/>
  <c r="K15" i="1"/>
  <c r="J15" i="1"/>
  <c r="L15" i="1" s="1"/>
  <c r="K14" i="1"/>
  <c r="J14" i="1"/>
  <c r="L14" i="1" s="1"/>
  <c r="K13" i="1"/>
  <c r="J13" i="1"/>
  <c r="L13" i="1" s="1"/>
  <c r="K12" i="1"/>
  <c r="L12" i="1" s="1"/>
  <c r="J12" i="1"/>
  <c r="K11" i="1"/>
  <c r="J11" i="1"/>
  <c r="L11" i="1" s="1"/>
  <c r="K10" i="1"/>
  <c r="J10" i="1"/>
  <c r="K9" i="1"/>
  <c r="J9" i="1"/>
  <c r="L9" i="1" s="1"/>
  <c r="L10" i="1" l="1"/>
  <c r="L19" i="1"/>
  <c r="L24" i="1"/>
  <c r="L26" i="1"/>
  <c r="L16" i="1"/>
  <c r="L18" i="1"/>
  <c r="L27" i="1"/>
  <c r="L31" i="1"/>
  <c r="K12" i="4"/>
  <c r="J12" i="4"/>
  <c r="L12" i="4" s="1"/>
  <c r="L11" i="4"/>
  <c r="K11" i="4"/>
  <c r="J11" i="4"/>
  <c r="K10" i="3"/>
  <c r="J10" i="3"/>
  <c r="L10" i="3" s="1"/>
  <c r="K11" i="2"/>
  <c r="J11" i="2"/>
  <c r="L11" i="2" s="1"/>
  <c r="L10" i="2"/>
  <c r="K10" i="2"/>
  <c r="J10" i="2"/>
</calcChain>
</file>

<file path=xl/sharedStrings.xml><?xml version="1.0" encoding="utf-8"?>
<sst xmlns="http://schemas.openxmlformats.org/spreadsheetml/2006/main" count="189" uniqueCount="94">
  <si>
    <t>Institute Of Advanced Materials</t>
  </si>
  <si>
    <t>Sr No</t>
  </si>
  <si>
    <t>App No.</t>
  </si>
  <si>
    <t>Entry Test Roll NO.</t>
  </si>
  <si>
    <t>Category</t>
  </si>
  <si>
    <t>Name</t>
  </si>
  <si>
    <t>Father's Name</t>
  </si>
  <si>
    <t>Marks</t>
  </si>
  <si>
    <t>Hafiz-e-
Quran</t>
  </si>
  <si>
    <t>%age</t>
  </si>
  <si>
    <t>Aggre
gate</t>
  </si>
  <si>
    <t>Fsc</t>
  </si>
  <si>
    <t>Test</t>
  </si>
  <si>
    <t>A</t>
  </si>
  <si>
    <t xml:space="preserve">*Admissions are subject to verification of documents and records. </t>
  </si>
  <si>
    <t>**Allocated marks for Hafiz e Quran have been awarded on recommendation of the concerned committe</t>
  </si>
  <si>
    <t>Secretary Admission Committee</t>
  </si>
  <si>
    <t>Chairman Admisson Committee</t>
  </si>
  <si>
    <t>App. No</t>
  </si>
  <si>
    <t>Entry Test Roll No.</t>
  </si>
  <si>
    <t>Hafiz-e-Quran</t>
  </si>
  <si>
    <t>D.A.E.</t>
  </si>
  <si>
    <t>**Allicated marks for Hafiz e Quran gave been awarded in recommendation of the concerned committe</t>
  </si>
  <si>
    <t>1st Merit List(Open Merit)</t>
  </si>
  <si>
    <t>1st Merit List(Reserved seat for Deploma Holder's)</t>
  </si>
  <si>
    <t>1st Merit List(Reserve Seat For Empolyee's Son/Daughter)</t>
  </si>
  <si>
    <t>D</t>
  </si>
  <si>
    <t>Muhammad Nawaz</t>
  </si>
  <si>
    <t>Muhammad Bilal</t>
  </si>
  <si>
    <t>BSc Metallurgy &amp; Materials Engineering Session 2019-2023</t>
  </si>
  <si>
    <t>Irfan Khan</t>
  </si>
  <si>
    <t>Mumtaz Hussain Khan</t>
  </si>
  <si>
    <t>Noman Aftab</t>
  </si>
  <si>
    <t>Aftab Ahmad</t>
  </si>
  <si>
    <t>Ghilam Hiader</t>
  </si>
  <si>
    <t>Kashif Mehmood</t>
  </si>
  <si>
    <t>Gull Ahmar</t>
  </si>
  <si>
    <t>Muhammad Irshad</t>
  </si>
  <si>
    <t>Muhammad Dawood Nasir</t>
  </si>
  <si>
    <t>Muhammad Nasir Khan</t>
  </si>
  <si>
    <t>Muhammad Owais</t>
  </si>
  <si>
    <t>Muhammad Mushtaq Shahid</t>
  </si>
  <si>
    <t>Muhammad Fawad Aarif</t>
  </si>
  <si>
    <t>Muhammad Arif Nadeem</t>
  </si>
  <si>
    <t>Muhammad Awais idrees</t>
  </si>
  <si>
    <t>Muhammad idrees Abid</t>
  </si>
  <si>
    <t>Vishal Domink</t>
  </si>
  <si>
    <t>Rehmat Masih</t>
  </si>
  <si>
    <t>Sheikh Muhammad Asad</t>
  </si>
  <si>
    <t>Muhammad Shakeel</t>
  </si>
  <si>
    <t>Tanvir Ahmad</t>
  </si>
  <si>
    <t>Khadim Hussain</t>
  </si>
  <si>
    <t>M.Abubakar Shafique</t>
  </si>
  <si>
    <t>Muhammad Shafique</t>
  </si>
  <si>
    <t>Muhammad Asadullah</t>
  </si>
  <si>
    <t>Muhammad Asghar</t>
  </si>
  <si>
    <t>Muhammad Abubakar</t>
  </si>
  <si>
    <t>Muhammad Rafi Khawar</t>
  </si>
  <si>
    <t>Sajid Ali</t>
  </si>
  <si>
    <t>Bashir Ahmad</t>
  </si>
  <si>
    <t>Shahzaib Abid</t>
  </si>
  <si>
    <t>Abid Hussain</t>
  </si>
  <si>
    <t>Muhammad Majid Hussain</t>
  </si>
  <si>
    <t>Syed Muhammad Askari</t>
  </si>
  <si>
    <t>Maratab Ali Shah</t>
  </si>
  <si>
    <t>Abu Hurerah</t>
  </si>
  <si>
    <t>Umer Farooq</t>
  </si>
  <si>
    <t>Hunfa Mujahid</t>
  </si>
  <si>
    <t>Muhammad Mujahid</t>
  </si>
  <si>
    <t>Muhammad Irfan</t>
  </si>
  <si>
    <t>Zeeshan</t>
  </si>
  <si>
    <t>Muhammad Akram</t>
  </si>
  <si>
    <t>Maryam Asif</t>
  </si>
  <si>
    <t>Muhammad Asif</t>
  </si>
  <si>
    <t>Muhammad Junaid</t>
  </si>
  <si>
    <t>Muhammad Sanullah</t>
  </si>
  <si>
    <t>Muhammad Ahmed</t>
  </si>
  <si>
    <t>M.Shahroz Mukhtar</t>
  </si>
  <si>
    <t>Sh.Mukhtar Ahmad</t>
  </si>
  <si>
    <t>Nida Afzal</t>
  </si>
  <si>
    <t>Muhammad Afzal</t>
  </si>
  <si>
    <t>***Selected candidates are advised to submit there dues in HBL/UBL campus branch till October 09(Wednesday), 2019.</t>
  </si>
  <si>
    <t>Dr. Waheed Qamar Khan</t>
  </si>
  <si>
    <t>Zain Ali</t>
  </si>
  <si>
    <t>Falak Sher</t>
  </si>
  <si>
    <t>Navaiz Nafees Ahmad</t>
  </si>
  <si>
    <t>E</t>
  </si>
  <si>
    <t>Mahtab Liaqat</t>
  </si>
  <si>
    <t>Liaqat Ali</t>
  </si>
  <si>
    <t>1st Merit List(Reserve Seat For Females)</t>
  </si>
  <si>
    <t>F/A</t>
  </si>
  <si>
    <t>Faiza Malik</t>
  </si>
  <si>
    <t>Muhammad Khursheed Iqbal Khokhar</t>
  </si>
  <si>
    <t>Engr. Sarah Jameel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</si>
</sst>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z val="10"/>
      <color indexed="63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164" fontId="0" fillId="0" borderId="5" xfId="0" applyNumberForma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0" fontId="0" fillId="0" borderId="0" xfId="0" applyBorder="1"/>
    <xf numFmtId="164" fontId="9" fillId="0" borderId="0" xfId="0" applyNumberFormat="1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44"/>
  <sheetViews>
    <sheetView tabSelected="1" topLeftCell="A18" workbookViewId="0">
      <selection activeCell="A35" sqref="A35:XFD38"/>
    </sheetView>
  </sheetViews>
  <sheetFormatPr defaultRowHeight="15" x14ac:dyDescent="0.25"/>
  <cols>
    <col min="1" max="1" width="4.28515625" customWidth="1"/>
    <col min="2" max="2" width="4.5703125" customWidth="1"/>
    <col min="3" max="3" width="8.85546875" customWidth="1"/>
    <col min="4" max="4" width="7.5703125" customWidth="1"/>
    <col min="5" max="5" width="24.5703125" customWidth="1"/>
    <col min="6" max="6" width="26" customWidth="1"/>
    <col min="7" max="7" width="5.140625" customWidth="1"/>
    <col min="8" max="8" width="4.5703125" customWidth="1"/>
    <col min="9" max="9" width="6.5703125" customWidth="1"/>
    <col min="10" max="10" width="6.28515625" customWidth="1"/>
    <col min="11" max="11" width="6.5703125" customWidth="1"/>
    <col min="12" max="12" width="8.28515625" customWidth="1"/>
    <col min="13" max="13" width="6.7109375" customWidth="1"/>
  </cols>
  <sheetData>
    <row r="2" spans="1:12" x14ac:dyDescent="0.25">
      <c r="F2" s="1" t="s">
        <v>0</v>
      </c>
      <c r="G2" s="2"/>
    </row>
    <row r="3" spans="1:12" x14ac:dyDescent="0.25">
      <c r="F3" s="2" t="s">
        <v>23</v>
      </c>
      <c r="G3" s="2"/>
    </row>
    <row r="4" spans="1:12" x14ac:dyDescent="0.25">
      <c r="F4" s="2" t="s">
        <v>29</v>
      </c>
      <c r="G4" s="2"/>
    </row>
    <row r="7" spans="1:12" ht="15" customHeight="1" x14ac:dyDescent="0.25">
      <c r="A7" s="26" t="s">
        <v>1</v>
      </c>
      <c r="B7" s="28" t="s">
        <v>2</v>
      </c>
      <c r="C7" s="30" t="s">
        <v>3</v>
      </c>
      <c r="D7" s="32" t="s">
        <v>4</v>
      </c>
      <c r="E7" s="26" t="s">
        <v>5</v>
      </c>
      <c r="F7" s="26" t="s">
        <v>6</v>
      </c>
      <c r="G7" s="34" t="s">
        <v>7</v>
      </c>
      <c r="H7" s="35"/>
      <c r="I7" s="28" t="s">
        <v>8</v>
      </c>
      <c r="J7" s="34" t="s">
        <v>9</v>
      </c>
      <c r="K7" s="35"/>
      <c r="L7" s="36" t="s">
        <v>10</v>
      </c>
    </row>
    <row r="8" spans="1:12" x14ac:dyDescent="0.25">
      <c r="A8" s="27"/>
      <c r="B8" s="29"/>
      <c r="C8" s="31"/>
      <c r="D8" s="33"/>
      <c r="E8" s="27"/>
      <c r="F8" s="27"/>
      <c r="G8" s="3" t="s">
        <v>11</v>
      </c>
      <c r="H8" s="3" t="s">
        <v>12</v>
      </c>
      <c r="I8" s="29"/>
      <c r="J8" s="3" t="s">
        <v>11</v>
      </c>
      <c r="K8" s="3" t="s">
        <v>12</v>
      </c>
      <c r="L8" s="37"/>
    </row>
    <row r="9" spans="1:12" x14ac:dyDescent="0.25">
      <c r="A9" s="8">
        <v>1</v>
      </c>
      <c r="B9" s="10">
        <v>68</v>
      </c>
      <c r="C9" s="11">
        <v>130274</v>
      </c>
      <c r="D9" s="6" t="s">
        <v>13</v>
      </c>
      <c r="E9" s="12" t="s">
        <v>30</v>
      </c>
      <c r="F9" s="12" t="s">
        <v>31</v>
      </c>
      <c r="G9" s="13">
        <v>908</v>
      </c>
      <c r="H9" s="13">
        <v>151</v>
      </c>
      <c r="I9" s="6">
        <v>0</v>
      </c>
      <c r="J9" s="14">
        <f t="shared" ref="J9:J34" si="0">(G9+I9)/1100*100</f>
        <v>82.545454545454547</v>
      </c>
      <c r="K9" s="14">
        <f t="shared" ref="K9:K34" si="1">(H9/400)*100</f>
        <v>37.75</v>
      </c>
      <c r="L9" s="15">
        <f t="shared" ref="L9:L34" si="2">(J9*0.7)+(K9*0.3)</f>
        <v>69.106818181818184</v>
      </c>
    </row>
    <row r="10" spans="1:12" x14ac:dyDescent="0.25">
      <c r="A10" s="9">
        <v>2</v>
      </c>
      <c r="B10" s="4">
        <v>65</v>
      </c>
      <c r="C10" s="16">
        <v>117680</v>
      </c>
      <c r="D10" s="4" t="s">
        <v>13</v>
      </c>
      <c r="E10" s="17" t="s">
        <v>32</v>
      </c>
      <c r="F10" s="17" t="s">
        <v>33</v>
      </c>
      <c r="G10" s="4">
        <v>873</v>
      </c>
      <c r="H10" s="4">
        <v>169</v>
      </c>
      <c r="I10" s="4">
        <v>0</v>
      </c>
      <c r="J10" s="14">
        <f t="shared" si="0"/>
        <v>79.36363636363636</v>
      </c>
      <c r="K10" s="14">
        <f t="shared" si="1"/>
        <v>42.25</v>
      </c>
      <c r="L10" s="15">
        <f t="shared" si="2"/>
        <v>68.229545454545445</v>
      </c>
    </row>
    <row r="11" spans="1:12" x14ac:dyDescent="0.25">
      <c r="A11" s="5">
        <v>3</v>
      </c>
      <c r="B11" s="4">
        <v>8</v>
      </c>
      <c r="C11" s="16">
        <v>140612</v>
      </c>
      <c r="D11" s="4" t="s">
        <v>13</v>
      </c>
      <c r="E11" s="17" t="s">
        <v>34</v>
      </c>
      <c r="F11" s="17" t="s">
        <v>35</v>
      </c>
      <c r="G11" s="4">
        <v>921</v>
      </c>
      <c r="H11" s="4">
        <v>127</v>
      </c>
      <c r="I11" s="4">
        <v>0</v>
      </c>
      <c r="J11" s="14">
        <f t="shared" si="0"/>
        <v>83.727272727272734</v>
      </c>
      <c r="K11" s="14">
        <f t="shared" si="1"/>
        <v>31.75</v>
      </c>
      <c r="L11" s="15">
        <f t="shared" si="2"/>
        <v>68.134090909090915</v>
      </c>
    </row>
    <row r="12" spans="1:12" x14ac:dyDescent="0.25">
      <c r="A12" s="5">
        <v>4</v>
      </c>
      <c r="B12" s="4">
        <v>73</v>
      </c>
      <c r="C12" s="16">
        <v>140707</v>
      </c>
      <c r="D12" s="4" t="s">
        <v>13</v>
      </c>
      <c r="E12" s="17" t="s">
        <v>36</v>
      </c>
      <c r="F12" s="17" t="s">
        <v>37</v>
      </c>
      <c r="G12" s="4">
        <v>912</v>
      </c>
      <c r="H12" s="4">
        <v>120</v>
      </c>
      <c r="I12" s="4">
        <v>0</v>
      </c>
      <c r="J12" s="14">
        <f t="shared" si="0"/>
        <v>82.909090909090907</v>
      </c>
      <c r="K12" s="14">
        <f t="shared" si="1"/>
        <v>30</v>
      </c>
      <c r="L12" s="15">
        <f t="shared" si="2"/>
        <v>67.036363636363632</v>
      </c>
    </row>
    <row r="13" spans="1:12" x14ac:dyDescent="0.25">
      <c r="A13" s="9">
        <v>5</v>
      </c>
      <c r="B13" s="4">
        <v>10</v>
      </c>
      <c r="C13" s="16">
        <v>290313</v>
      </c>
      <c r="D13" s="4" t="s">
        <v>13</v>
      </c>
      <c r="E13" s="17" t="s">
        <v>38</v>
      </c>
      <c r="F13" s="17" t="s">
        <v>39</v>
      </c>
      <c r="G13" s="4">
        <v>907</v>
      </c>
      <c r="H13" s="4">
        <v>121</v>
      </c>
      <c r="I13" s="4">
        <v>0</v>
      </c>
      <c r="J13" s="14">
        <f t="shared" si="0"/>
        <v>82.454545454545453</v>
      </c>
      <c r="K13" s="14">
        <f t="shared" si="1"/>
        <v>30.25</v>
      </c>
      <c r="L13" s="15">
        <f t="shared" si="2"/>
        <v>66.793181818181807</v>
      </c>
    </row>
    <row r="14" spans="1:12" x14ac:dyDescent="0.25">
      <c r="A14" s="8">
        <v>6</v>
      </c>
      <c r="B14" s="4">
        <v>11</v>
      </c>
      <c r="C14" s="16">
        <v>141965</v>
      </c>
      <c r="D14" s="4" t="s">
        <v>13</v>
      </c>
      <c r="E14" s="17" t="s">
        <v>40</v>
      </c>
      <c r="F14" s="17" t="s">
        <v>41</v>
      </c>
      <c r="G14" s="4">
        <v>897</v>
      </c>
      <c r="H14" s="4">
        <v>121</v>
      </c>
      <c r="I14" s="4">
        <v>0</v>
      </c>
      <c r="J14" s="14">
        <f t="shared" si="0"/>
        <v>81.545454545454547</v>
      </c>
      <c r="K14" s="14">
        <f t="shared" si="1"/>
        <v>30.25</v>
      </c>
      <c r="L14" s="15">
        <f t="shared" si="2"/>
        <v>66.156818181818181</v>
      </c>
    </row>
    <row r="15" spans="1:12" x14ac:dyDescent="0.25">
      <c r="A15" s="9">
        <v>7</v>
      </c>
      <c r="B15" s="4">
        <v>50</v>
      </c>
      <c r="C15" s="16">
        <v>140457</v>
      </c>
      <c r="D15" s="4" t="s">
        <v>13</v>
      </c>
      <c r="E15" s="17" t="s">
        <v>42</v>
      </c>
      <c r="F15" s="17" t="s">
        <v>43</v>
      </c>
      <c r="G15" s="4">
        <v>876</v>
      </c>
      <c r="H15" s="4">
        <v>130</v>
      </c>
      <c r="I15" s="4">
        <v>0</v>
      </c>
      <c r="J15" s="14">
        <f t="shared" si="0"/>
        <v>79.63636363636364</v>
      </c>
      <c r="K15" s="14">
        <f t="shared" si="1"/>
        <v>32.5</v>
      </c>
      <c r="L15" s="15">
        <f t="shared" si="2"/>
        <v>65.49545454545455</v>
      </c>
    </row>
    <row r="16" spans="1:12" x14ac:dyDescent="0.25">
      <c r="A16" s="5">
        <v>8</v>
      </c>
      <c r="B16" s="4">
        <v>83</v>
      </c>
      <c r="C16" s="16">
        <v>142462</v>
      </c>
      <c r="D16" s="4" t="s">
        <v>13</v>
      </c>
      <c r="E16" s="17" t="s">
        <v>44</v>
      </c>
      <c r="F16" s="17" t="s">
        <v>45</v>
      </c>
      <c r="G16" s="4">
        <v>914</v>
      </c>
      <c r="H16" s="4">
        <v>95</v>
      </c>
      <c r="I16" s="4">
        <v>0</v>
      </c>
      <c r="J16" s="14">
        <f t="shared" si="0"/>
        <v>83.090909090909093</v>
      </c>
      <c r="K16" s="14">
        <f t="shared" si="1"/>
        <v>23.75</v>
      </c>
      <c r="L16" s="15">
        <f t="shared" si="2"/>
        <v>65.288636363636357</v>
      </c>
    </row>
    <row r="17" spans="1:12" x14ac:dyDescent="0.25">
      <c r="A17" s="5">
        <v>9</v>
      </c>
      <c r="B17" s="9">
        <v>70</v>
      </c>
      <c r="C17" s="16">
        <v>290269</v>
      </c>
      <c r="D17" s="4" t="s">
        <v>13</v>
      </c>
      <c r="E17" s="17" t="s">
        <v>46</v>
      </c>
      <c r="F17" s="17" t="s">
        <v>47</v>
      </c>
      <c r="G17" s="4">
        <v>903</v>
      </c>
      <c r="H17" s="4">
        <v>93</v>
      </c>
      <c r="I17" s="4">
        <v>0</v>
      </c>
      <c r="J17" s="14">
        <f t="shared" si="0"/>
        <v>82.090909090909093</v>
      </c>
      <c r="K17" s="14">
        <f t="shared" si="1"/>
        <v>23.25</v>
      </c>
      <c r="L17" s="15">
        <f t="shared" si="2"/>
        <v>64.438636363636363</v>
      </c>
    </row>
    <row r="18" spans="1:12" x14ac:dyDescent="0.25">
      <c r="A18" s="9">
        <v>10</v>
      </c>
      <c r="B18" s="9">
        <v>60</v>
      </c>
      <c r="C18" s="16">
        <v>141130</v>
      </c>
      <c r="D18" s="4" t="s">
        <v>13</v>
      </c>
      <c r="E18" s="17" t="s">
        <v>58</v>
      </c>
      <c r="F18" s="17" t="s">
        <v>59</v>
      </c>
      <c r="G18" s="4">
        <v>886</v>
      </c>
      <c r="H18" s="4">
        <v>90</v>
      </c>
      <c r="I18" s="4">
        <v>20</v>
      </c>
      <c r="J18" s="14">
        <f t="shared" si="0"/>
        <v>82.36363636363636</v>
      </c>
      <c r="K18" s="14">
        <f t="shared" si="1"/>
        <v>22.5</v>
      </c>
      <c r="L18" s="15">
        <f t="shared" si="2"/>
        <v>64.404545454545456</v>
      </c>
    </row>
    <row r="19" spans="1:12" x14ac:dyDescent="0.25">
      <c r="A19" s="8">
        <v>11</v>
      </c>
      <c r="B19" s="4">
        <v>20</v>
      </c>
      <c r="C19" s="16">
        <v>291070</v>
      </c>
      <c r="D19" s="4" t="s">
        <v>13</v>
      </c>
      <c r="E19" s="17" t="s">
        <v>48</v>
      </c>
      <c r="F19" s="17" t="s">
        <v>49</v>
      </c>
      <c r="G19" s="4">
        <v>909</v>
      </c>
      <c r="H19" s="4">
        <v>85</v>
      </c>
      <c r="I19" s="4">
        <v>0</v>
      </c>
      <c r="J19" s="14">
        <f t="shared" si="0"/>
        <v>82.63636363636364</v>
      </c>
      <c r="K19" s="14">
        <f t="shared" si="1"/>
        <v>21.25</v>
      </c>
      <c r="L19" s="15">
        <f t="shared" si="2"/>
        <v>64.220454545454544</v>
      </c>
    </row>
    <row r="20" spans="1:12" x14ac:dyDescent="0.25">
      <c r="A20" s="9">
        <v>12</v>
      </c>
      <c r="B20" s="4">
        <v>57</v>
      </c>
      <c r="C20" s="16">
        <v>140603</v>
      </c>
      <c r="D20" s="4" t="s">
        <v>13</v>
      </c>
      <c r="E20" s="17" t="s">
        <v>50</v>
      </c>
      <c r="F20" s="17" t="s">
        <v>51</v>
      </c>
      <c r="G20" s="4">
        <v>880</v>
      </c>
      <c r="H20" s="4">
        <v>103</v>
      </c>
      <c r="I20" s="4">
        <v>0</v>
      </c>
      <c r="J20" s="14">
        <f t="shared" si="0"/>
        <v>80</v>
      </c>
      <c r="K20" s="14">
        <f t="shared" si="1"/>
        <v>25.75</v>
      </c>
      <c r="L20" s="15">
        <f t="shared" si="2"/>
        <v>63.725000000000001</v>
      </c>
    </row>
    <row r="21" spans="1:12" x14ac:dyDescent="0.25">
      <c r="A21" s="5">
        <v>13</v>
      </c>
      <c r="B21" s="9">
        <v>64</v>
      </c>
      <c r="C21" s="16">
        <v>301141</v>
      </c>
      <c r="D21" s="4" t="s">
        <v>13</v>
      </c>
      <c r="E21" s="17" t="s">
        <v>52</v>
      </c>
      <c r="F21" s="17" t="s">
        <v>53</v>
      </c>
      <c r="G21" s="4">
        <v>878</v>
      </c>
      <c r="H21" s="4">
        <v>104</v>
      </c>
      <c r="I21" s="4">
        <v>0</v>
      </c>
      <c r="J21" s="14">
        <f t="shared" si="0"/>
        <v>79.818181818181827</v>
      </c>
      <c r="K21" s="14">
        <f t="shared" si="1"/>
        <v>26</v>
      </c>
      <c r="L21" s="15">
        <f t="shared" si="2"/>
        <v>63.672727272727272</v>
      </c>
    </row>
    <row r="22" spans="1:12" x14ac:dyDescent="0.25">
      <c r="A22" s="5">
        <v>14</v>
      </c>
      <c r="B22" s="9">
        <v>61</v>
      </c>
      <c r="C22" s="16">
        <v>290506</v>
      </c>
      <c r="D22" s="4" t="s">
        <v>13</v>
      </c>
      <c r="E22" s="17" t="s">
        <v>54</v>
      </c>
      <c r="F22" s="17" t="s">
        <v>55</v>
      </c>
      <c r="G22" s="4">
        <v>872</v>
      </c>
      <c r="H22" s="4">
        <v>107</v>
      </c>
      <c r="I22" s="4">
        <v>0</v>
      </c>
      <c r="J22" s="14">
        <f t="shared" si="0"/>
        <v>79.272727272727266</v>
      </c>
      <c r="K22" s="14">
        <f t="shared" si="1"/>
        <v>26.75</v>
      </c>
      <c r="L22" s="15">
        <f t="shared" si="2"/>
        <v>63.515909090909084</v>
      </c>
    </row>
    <row r="23" spans="1:12" x14ac:dyDescent="0.25">
      <c r="A23" s="9">
        <v>15</v>
      </c>
      <c r="B23" s="9">
        <v>80</v>
      </c>
      <c r="C23" s="16">
        <v>132122</v>
      </c>
      <c r="D23" s="4" t="s">
        <v>13</v>
      </c>
      <c r="E23" s="17" t="s">
        <v>56</v>
      </c>
      <c r="F23" s="17" t="s">
        <v>57</v>
      </c>
      <c r="G23" s="4">
        <v>862</v>
      </c>
      <c r="H23" s="4">
        <v>111</v>
      </c>
      <c r="I23" s="4">
        <v>0</v>
      </c>
      <c r="J23" s="14">
        <f t="shared" si="0"/>
        <v>78.363636363636374</v>
      </c>
      <c r="K23" s="14">
        <f t="shared" si="1"/>
        <v>27.750000000000004</v>
      </c>
      <c r="L23" s="15">
        <f t="shared" si="2"/>
        <v>63.179545454545462</v>
      </c>
    </row>
    <row r="24" spans="1:12" x14ac:dyDescent="0.25">
      <c r="A24" s="8">
        <v>16</v>
      </c>
      <c r="B24" s="4">
        <v>25</v>
      </c>
      <c r="C24" s="16">
        <v>142207</v>
      </c>
      <c r="D24" s="4" t="s">
        <v>13</v>
      </c>
      <c r="E24" s="17" t="s">
        <v>60</v>
      </c>
      <c r="F24" s="17" t="s">
        <v>61</v>
      </c>
      <c r="G24" s="4">
        <v>861</v>
      </c>
      <c r="H24" s="4">
        <v>109</v>
      </c>
      <c r="I24" s="4">
        <v>0</v>
      </c>
      <c r="J24" s="14">
        <f t="shared" si="0"/>
        <v>78.272727272727266</v>
      </c>
      <c r="K24" s="14">
        <f t="shared" si="1"/>
        <v>27.250000000000004</v>
      </c>
      <c r="L24" s="15">
        <f t="shared" si="2"/>
        <v>62.965909090909079</v>
      </c>
    </row>
    <row r="25" spans="1:12" x14ac:dyDescent="0.25">
      <c r="A25" s="9">
        <v>17</v>
      </c>
      <c r="B25" s="4">
        <v>31</v>
      </c>
      <c r="C25" s="16">
        <v>140229</v>
      </c>
      <c r="D25" s="4" t="s">
        <v>13</v>
      </c>
      <c r="E25" s="17" t="s">
        <v>28</v>
      </c>
      <c r="F25" s="17" t="s">
        <v>62</v>
      </c>
      <c r="G25" s="4">
        <v>831</v>
      </c>
      <c r="H25" s="4">
        <v>134</v>
      </c>
      <c r="I25" s="4">
        <v>0</v>
      </c>
      <c r="J25" s="14">
        <f t="shared" si="0"/>
        <v>75.545454545454547</v>
      </c>
      <c r="K25" s="14">
        <f t="shared" si="1"/>
        <v>33.5</v>
      </c>
      <c r="L25" s="15">
        <f t="shared" si="2"/>
        <v>62.93181818181818</v>
      </c>
    </row>
    <row r="26" spans="1:12" x14ac:dyDescent="0.25">
      <c r="A26" s="5">
        <v>18</v>
      </c>
      <c r="B26" s="9">
        <v>78</v>
      </c>
      <c r="C26" s="16">
        <v>285204</v>
      </c>
      <c r="D26" s="4" t="s">
        <v>13</v>
      </c>
      <c r="E26" s="17" t="s">
        <v>63</v>
      </c>
      <c r="F26" s="17" t="s">
        <v>64</v>
      </c>
      <c r="G26" s="4">
        <v>795</v>
      </c>
      <c r="H26" s="4">
        <v>163</v>
      </c>
      <c r="I26" s="4">
        <v>0</v>
      </c>
      <c r="J26" s="14">
        <f t="shared" si="0"/>
        <v>72.27272727272728</v>
      </c>
      <c r="K26" s="14">
        <f t="shared" si="1"/>
        <v>40.75</v>
      </c>
      <c r="L26" s="15">
        <f t="shared" si="2"/>
        <v>62.815909090909095</v>
      </c>
    </row>
    <row r="27" spans="1:12" x14ac:dyDescent="0.25">
      <c r="A27" s="5">
        <v>19</v>
      </c>
      <c r="B27" s="4">
        <v>18</v>
      </c>
      <c r="C27" s="16">
        <v>301510</v>
      </c>
      <c r="D27" s="4" t="s">
        <v>13</v>
      </c>
      <c r="E27" s="17" t="s">
        <v>65</v>
      </c>
      <c r="F27" s="17" t="s">
        <v>66</v>
      </c>
      <c r="G27" s="4">
        <v>844</v>
      </c>
      <c r="H27" s="4">
        <v>120</v>
      </c>
      <c r="I27" s="4">
        <v>0</v>
      </c>
      <c r="J27" s="14">
        <f t="shared" si="0"/>
        <v>76.72727272727272</v>
      </c>
      <c r="K27" s="14">
        <f t="shared" si="1"/>
        <v>30</v>
      </c>
      <c r="L27" s="15">
        <f t="shared" si="2"/>
        <v>62.709090909090904</v>
      </c>
    </row>
    <row r="28" spans="1:12" x14ac:dyDescent="0.25">
      <c r="A28" s="9">
        <v>20</v>
      </c>
      <c r="B28" s="9">
        <v>34</v>
      </c>
      <c r="C28" s="16">
        <v>140241</v>
      </c>
      <c r="D28" s="4" t="s">
        <v>13</v>
      </c>
      <c r="E28" s="17" t="s">
        <v>67</v>
      </c>
      <c r="F28" s="17" t="s">
        <v>68</v>
      </c>
      <c r="G28" s="4">
        <v>877</v>
      </c>
      <c r="H28" s="4">
        <v>90</v>
      </c>
      <c r="I28" s="4">
        <v>0</v>
      </c>
      <c r="J28" s="14">
        <f t="shared" si="0"/>
        <v>79.72727272727272</v>
      </c>
      <c r="K28" s="14">
        <f t="shared" si="1"/>
        <v>22.5</v>
      </c>
      <c r="L28" s="15">
        <f t="shared" si="2"/>
        <v>62.559090909090898</v>
      </c>
    </row>
    <row r="29" spans="1:12" x14ac:dyDescent="0.25">
      <c r="A29" s="8">
        <v>21</v>
      </c>
      <c r="B29" s="9">
        <v>23</v>
      </c>
      <c r="C29" s="16">
        <v>112710</v>
      </c>
      <c r="D29" s="4" t="s">
        <v>13</v>
      </c>
      <c r="E29" s="17" t="s">
        <v>69</v>
      </c>
      <c r="F29" s="17" t="s">
        <v>27</v>
      </c>
      <c r="G29" s="4">
        <v>865</v>
      </c>
      <c r="H29" s="4">
        <v>99</v>
      </c>
      <c r="I29" s="4">
        <v>0</v>
      </c>
      <c r="J29" s="14">
        <f t="shared" si="0"/>
        <v>78.63636363636364</v>
      </c>
      <c r="K29" s="14">
        <f t="shared" si="1"/>
        <v>24.75</v>
      </c>
      <c r="L29" s="15">
        <f t="shared" si="2"/>
        <v>62.470454545454544</v>
      </c>
    </row>
    <row r="30" spans="1:12" x14ac:dyDescent="0.25">
      <c r="A30" s="9">
        <v>22</v>
      </c>
      <c r="B30" s="4">
        <v>33</v>
      </c>
      <c r="C30" s="16">
        <v>140370</v>
      </c>
      <c r="D30" s="4" t="s">
        <v>13</v>
      </c>
      <c r="E30" s="17" t="s">
        <v>70</v>
      </c>
      <c r="F30" s="17" t="s">
        <v>71</v>
      </c>
      <c r="G30" s="4">
        <v>856</v>
      </c>
      <c r="H30" s="4">
        <v>104</v>
      </c>
      <c r="I30" s="4">
        <v>0</v>
      </c>
      <c r="J30" s="14">
        <f t="shared" si="0"/>
        <v>77.818181818181813</v>
      </c>
      <c r="K30" s="14">
        <f t="shared" si="1"/>
        <v>26</v>
      </c>
      <c r="L30" s="15">
        <f t="shared" si="2"/>
        <v>62.272727272727266</v>
      </c>
    </row>
    <row r="31" spans="1:12" x14ac:dyDescent="0.25">
      <c r="A31" s="5">
        <v>23</v>
      </c>
      <c r="B31" s="9">
        <v>67</v>
      </c>
      <c r="C31" s="16">
        <v>112142</v>
      </c>
      <c r="D31" s="4" t="s">
        <v>13</v>
      </c>
      <c r="E31" s="17" t="s">
        <v>72</v>
      </c>
      <c r="F31" s="17" t="s">
        <v>73</v>
      </c>
      <c r="G31" s="4">
        <v>856</v>
      </c>
      <c r="H31" s="4">
        <v>104</v>
      </c>
      <c r="I31" s="4">
        <v>0</v>
      </c>
      <c r="J31" s="14">
        <f t="shared" si="0"/>
        <v>77.818181818181813</v>
      </c>
      <c r="K31" s="14">
        <f t="shared" si="1"/>
        <v>26</v>
      </c>
      <c r="L31" s="15">
        <f t="shared" si="2"/>
        <v>62.272727272727266</v>
      </c>
    </row>
    <row r="32" spans="1:12" x14ac:dyDescent="0.25">
      <c r="A32" s="5">
        <v>24</v>
      </c>
      <c r="B32" s="4">
        <v>88</v>
      </c>
      <c r="C32" s="16">
        <v>220227</v>
      </c>
      <c r="D32" s="4" t="s">
        <v>13</v>
      </c>
      <c r="E32" s="17" t="s">
        <v>74</v>
      </c>
      <c r="F32" s="17" t="s">
        <v>75</v>
      </c>
      <c r="G32" s="4">
        <v>835</v>
      </c>
      <c r="H32" s="4">
        <v>116</v>
      </c>
      <c r="I32" s="4">
        <v>0</v>
      </c>
      <c r="J32" s="14">
        <f t="shared" si="0"/>
        <v>75.909090909090907</v>
      </c>
      <c r="K32" s="14">
        <f t="shared" si="1"/>
        <v>28.999999999999996</v>
      </c>
      <c r="L32" s="15">
        <f t="shared" si="2"/>
        <v>61.836363636363629</v>
      </c>
    </row>
    <row r="33" spans="1:12" x14ac:dyDescent="0.25">
      <c r="A33" s="9">
        <v>25</v>
      </c>
      <c r="B33" s="9">
        <v>42</v>
      </c>
      <c r="C33" s="16">
        <v>300710</v>
      </c>
      <c r="D33" s="4" t="s">
        <v>13</v>
      </c>
      <c r="E33" s="17" t="s">
        <v>76</v>
      </c>
      <c r="F33" s="17" t="s">
        <v>27</v>
      </c>
      <c r="G33" s="4">
        <v>834</v>
      </c>
      <c r="H33" s="4">
        <v>112</v>
      </c>
      <c r="I33" s="4">
        <v>0</v>
      </c>
      <c r="J33" s="14">
        <f t="shared" si="0"/>
        <v>75.818181818181813</v>
      </c>
      <c r="K33" s="14">
        <f t="shared" si="1"/>
        <v>28.000000000000004</v>
      </c>
      <c r="L33" s="15">
        <f t="shared" si="2"/>
        <v>61.472727272727262</v>
      </c>
    </row>
    <row r="34" spans="1:12" x14ac:dyDescent="0.25">
      <c r="A34" s="8">
        <v>26</v>
      </c>
      <c r="B34" s="4">
        <v>19</v>
      </c>
      <c r="C34" s="16">
        <v>140634</v>
      </c>
      <c r="D34" s="4" t="s">
        <v>13</v>
      </c>
      <c r="E34" s="17" t="s">
        <v>77</v>
      </c>
      <c r="F34" s="17" t="s">
        <v>78</v>
      </c>
      <c r="G34" s="4">
        <v>879</v>
      </c>
      <c r="H34" s="4">
        <v>70</v>
      </c>
      <c r="I34" s="4">
        <v>0</v>
      </c>
      <c r="J34" s="14">
        <f t="shared" si="0"/>
        <v>79.909090909090907</v>
      </c>
      <c r="K34" s="14">
        <f t="shared" si="1"/>
        <v>17.5</v>
      </c>
      <c r="L34" s="15">
        <f t="shared" si="2"/>
        <v>61.18636363636363</v>
      </c>
    </row>
    <row r="37" spans="1:12" x14ac:dyDescent="0.25">
      <c r="A37" t="s">
        <v>14</v>
      </c>
    </row>
    <row r="38" spans="1:12" x14ac:dyDescent="0.25">
      <c r="A38" t="s">
        <v>15</v>
      </c>
    </row>
    <row r="39" spans="1:12" x14ac:dyDescent="0.25">
      <c r="A39" t="s">
        <v>81</v>
      </c>
    </row>
    <row r="43" spans="1:12" x14ac:dyDescent="0.25">
      <c r="A43" t="s">
        <v>93</v>
      </c>
      <c r="G43" t="s">
        <v>82</v>
      </c>
    </row>
    <row r="44" spans="1:12" x14ac:dyDescent="0.25">
      <c r="A44" t="s">
        <v>16</v>
      </c>
      <c r="G44" t="s">
        <v>17</v>
      </c>
    </row>
  </sheetData>
  <mergeCells count="10">
    <mergeCell ref="F7:F8"/>
    <mergeCell ref="G7:H7"/>
    <mergeCell ref="I7:I8"/>
    <mergeCell ref="J7:K7"/>
    <mergeCell ref="L7:L8"/>
    <mergeCell ref="E7:E8"/>
    <mergeCell ref="A7:A8"/>
    <mergeCell ref="B7:B8"/>
    <mergeCell ref="C7:C8"/>
    <mergeCell ref="D7:D8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M20"/>
  <sheetViews>
    <sheetView workbookViewId="0">
      <selection activeCell="G19" sqref="G19"/>
    </sheetView>
  </sheetViews>
  <sheetFormatPr defaultRowHeight="15" x14ac:dyDescent="0.25"/>
  <cols>
    <col min="1" max="1" width="5.140625" customWidth="1"/>
    <col min="2" max="2" width="4.7109375" customWidth="1"/>
    <col min="3" max="3" width="10.140625" customWidth="1"/>
    <col min="4" max="4" width="6.5703125" customWidth="1"/>
    <col min="5" max="5" width="20.42578125" customWidth="1"/>
    <col min="6" max="6" width="17.7109375" customWidth="1"/>
    <col min="7" max="7" width="7" customWidth="1"/>
    <col min="8" max="8" width="5.7109375" customWidth="1"/>
    <col min="9" max="9" width="4.85546875" customWidth="1"/>
    <col min="10" max="10" width="6.5703125" customWidth="1"/>
    <col min="11" max="11" width="6.42578125" customWidth="1"/>
    <col min="12" max="13" width="6.5703125" customWidth="1"/>
  </cols>
  <sheetData>
    <row r="4" spans="1:13" x14ac:dyDescent="0.25">
      <c r="C4" s="2"/>
      <c r="D4" s="2"/>
      <c r="E4" s="2"/>
      <c r="F4" s="1" t="s">
        <v>0</v>
      </c>
      <c r="G4" s="2"/>
      <c r="H4" s="2"/>
    </row>
    <row r="5" spans="1:13" x14ac:dyDescent="0.25">
      <c r="C5" s="2"/>
      <c r="D5" s="2"/>
      <c r="E5" s="2"/>
      <c r="F5" s="2" t="s">
        <v>24</v>
      </c>
      <c r="G5" s="2"/>
      <c r="H5" s="2"/>
    </row>
    <row r="6" spans="1:13" x14ac:dyDescent="0.25">
      <c r="C6" s="2"/>
      <c r="D6" s="2"/>
      <c r="E6" s="2"/>
      <c r="F6" s="2" t="s">
        <v>29</v>
      </c>
      <c r="G6" s="2"/>
      <c r="H6" s="2"/>
    </row>
    <row r="8" spans="1:13" ht="15" customHeight="1" x14ac:dyDescent="0.25">
      <c r="A8" s="26" t="s">
        <v>1</v>
      </c>
      <c r="B8" s="32" t="s">
        <v>18</v>
      </c>
      <c r="C8" s="38" t="s">
        <v>19</v>
      </c>
      <c r="D8" s="32" t="s">
        <v>4</v>
      </c>
      <c r="E8" s="26" t="s">
        <v>5</v>
      </c>
      <c r="F8" s="26" t="s">
        <v>6</v>
      </c>
      <c r="G8" s="40" t="s">
        <v>20</v>
      </c>
      <c r="H8" s="34" t="s">
        <v>7</v>
      </c>
      <c r="I8" s="35"/>
      <c r="J8" s="34" t="s">
        <v>9</v>
      </c>
      <c r="K8" s="35"/>
      <c r="L8" s="42" t="s">
        <v>10</v>
      </c>
    </row>
    <row r="9" spans="1:13" x14ac:dyDescent="0.25">
      <c r="A9" s="27"/>
      <c r="B9" s="33"/>
      <c r="C9" s="39"/>
      <c r="D9" s="33"/>
      <c r="E9" s="27"/>
      <c r="F9" s="27"/>
      <c r="G9" s="41"/>
      <c r="H9" s="3" t="s">
        <v>21</v>
      </c>
      <c r="I9" s="3" t="s">
        <v>12</v>
      </c>
      <c r="J9" s="3" t="s">
        <v>21</v>
      </c>
      <c r="K9" s="3" t="s">
        <v>12</v>
      </c>
      <c r="L9" s="42"/>
      <c r="M9" s="20"/>
    </row>
    <row r="10" spans="1:13" x14ac:dyDescent="0.25">
      <c r="A10" s="6">
        <v>1</v>
      </c>
      <c r="B10" s="10">
        <v>51</v>
      </c>
      <c r="C10" s="10">
        <v>191106</v>
      </c>
      <c r="D10" s="6" t="s">
        <v>26</v>
      </c>
      <c r="E10" s="23" t="s">
        <v>83</v>
      </c>
      <c r="F10" s="23" t="s">
        <v>84</v>
      </c>
      <c r="G10" s="10">
        <v>0</v>
      </c>
      <c r="H10" s="9">
        <v>2798</v>
      </c>
      <c r="I10" s="4">
        <v>64</v>
      </c>
      <c r="J10" s="19">
        <f>(H10+G10)/3250*100</f>
        <v>86.092307692307685</v>
      </c>
      <c r="K10" s="19">
        <f t="shared" ref="K10:K11" si="0">(I10/400)*100</f>
        <v>16</v>
      </c>
      <c r="L10" s="22">
        <f t="shared" ref="L10:L11" si="1">(J10*0.7)+(K10*0.3)</f>
        <v>65.064615384615379</v>
      </c>
      <c r="M10" s="21"/>
    </row>
    <row r="11" spans="1:13" x14ac:dyDescent="0.25">
      <c r="A11" s="4">
        <v>2</v>
      </c>
      <c r="B11" s="4">
        <v>17</v>
      </c>
      <c r="C11" s="7">
        <v>190756</v>
      </c>
      <c r="D11" s="4" t="s">
        <v>26</v>
      </c>
      <c r="E11" s="17" t="s">
        <v>85</v>
      </c>
      <c r="F11" s="17" t="s">
        <v>59</v>
      </c>
      <c r="G11" s="7">
        <v>0</v>
      </c>
      <c r="H11" s="4">
        <v>2750</v>
      </c>
      <c r="I11" s="4">
        <v>70</v>
      </c>
      <c r="J11" s="19">
        <f>(H11+G11)/3250*100</f>
        <v>84.615384615384613</v>
      </c>
      <c r="K11" s="19">
        <f t="shared" si="0"/>
        <v>17.5</v>
      </c>
      <c r="L11" s="22">
        <f t="shared" si="1"/>
        <v>64.480769230769226</v>
      </c>
      <c r="M11" s="21"/>
    </row>
    <row r="13" spans="1:13" x14ac:dyDescent="0.25">
      <c r="A13" t="s">
        <v>14</v>
      </c>
    </row>
    <row r="14" spans="1:13" x14ac:dyDescent="0.25">
      <c r="A14" t="s">
        <v>22</v>
      </c>
    </row>
    <row r="15" spans="1:13" x14ac:dyDescent="0.25">
      <c r="A15" t="s">
        <v>81</v>
      </c>
    </row>
    <row r="19" spans="1:7" x14ac:dyDescent="0.25">
      <c r="A19" t="s">
        <v>93</v>
      </c>
      <c r="G19" t="s">
        <v>82</v>
      </c>
    </row>
    <row r="20" spans="1:7" x14ac:dyDescent="0.25">
      <c r="A20" t="s">
        <v>16</v>
      </c>
      <c r="G20" t="s">
        <v>17</v>
      </c>
    </row>
  </sheetData>
  <mergeCells count="10">
    <mergeCell ref="F8:F9"/>
    <mergeCell ref="G8:G9"/>
    <mergeCell ref="H8:I8"/>
    <mergeCell ref="J8:K8"/>
    <mergeCell ref="L8:L9"/>
    <mergeCell ref="E8:E9"/>
    <mergeCell ref="A8:A9"/>
    <mergeCell ref="B8:B9"/>
    <mergeCell ref="C8:C9"/>
    <mergeCell ref="D8:D9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L19"/>
  <sheetViews>
    <sheetView workbookViewId="0">
      <selection activeCell="E22" sqref="E22"/>
    </sheetView>
  </sheetViews>
  <sheetFormatPr defaultRowHeight="15" x14ac:dyDescent="0.25"/>
  <cols>
    <col min="1" max="1" width="4.42578125" customWidth="1"/>
    <col min="2" max="2" width="4.85546875" customWidth="1"/>
    <col min="3" max="3" width="8.85546875" customWidth="1"/>
    <col min="4" max="4" width="7" customWidth="1"/>
    <col min="5" max="5" width="17" customWidth="1"/>
    <col min="6" max="6" width="13.28515625" customWidth="1"/>
    <col min="7" max="7" width="4.7109375" customWidth="1"/>
    <col min="8" max="8" width="5" customWidth="1"/>
    <col min="9" max="9" width="6.7109375" customWidth="1"/>
    <col min="10" max="10" width="6.28515625" customWidth="1"/>
    <col min="11" max="11" width="6.42578125" customWidth="1"/>
    <col min="12" max="12" width="6.28515625" customWidth="1"/>
    <col min="13" max="13" width="6.42578125" customWidth="1"/>
  </cols>
  <sheetData>
    <row r="3" spans="1:12" x14ac:dyDescent="0.25">
      <c r="F3" s="1" t="s">
        <v>0</v>
      </c>
      <c r="G3" s="2"/>
    </row>
    <row r="4" spans="1:12" x14ac:dyDescent="0.25">
      <c r="F4" s="2" t="s">
        <v>25</v>
      </c>
      <c r="G4" s="2"/>
    </row>
    <row r="5" spans="1:12" x14ac:dyDescent="0.25">
      <c r="F5" s="2" t="s">
        <v>29</v>
      </c>
      <c r="G5" s="2"/>
    </row>
    <row r="8" spans="1:12" ht="15" customHeight="1" x14ac:dyDescent="0.25">
      <c r="A8" s="26" t="s">
        <v>1</v>
      </c>
      <c r="B8" s="28" t="s">
        <v>2</v>
      </c>
      <c r="C8" s="30" t="s">
        <v>3</v>
      </c>
      <c r="D8" s="32" t="s">
        <v>4</v>
      </c>
      <c r="E8" s="26" t="s">
        <v>5</v>
      </c>
      <c r="F8" s="26" t="s">
        <v>6</v>
      </c>
      <c r="G8" s="34" t="s">
        <v>7</v>
      </c>
      <c r="H8" s="35"/>
      <c r="I8" s="28" t="s">
        <v>8</v>
      </c>
      <c r="J8" s="34" t="s">
        <v>9</v>
      </c>
      <c r="K8" s="35"/>
      <c r="L8" s="36" t="s">
        <v>10</v>
      </c>
    </row>
    <row r="9" spans="1:12" x14ac:dyDescent="0.25">
      <c r="A9" s="27"/>
      <c r="B9" s="29"/>
      <c r="C9" s="31"/>
      <c r="D9" s="33"/>
      <c r="E9" s="27"/>
      <c r="F9" s="27"/>
      <c r="G9" s="3" t="s">
        <v>11</v>
      </c>
      <c r="H9" s="3" t="s">
        <v>12</v>
      </c>
      <c r="I9" s="29"/>
      <c r="J9" s="3" t="s">
        <v>11</v>
      </c>
      <c r="K9" s="3" t="s">
        <v>12</v>
      </c>
      <c r="L9" s="37"/>
    </row>
    <row r="10" spans="1:12" x14ac:dyDescent="0.25">
      <c r="A10" s="6">
        <v>1</v>
      </c>
      <c r="B10" s="6">
        <v>4</v>
      </c>
      <c r="C10" s="11">
        <v>140487</v>
      </c>
      <c r="D10" s="6" t="s">
        <v>86</v>
      </c>
      <c r="E10" s="12" t="s">
        <v>87</v>
      </c>
      <c r="F10" s="12" t="s">
        <v>88</v>
      </c>
      <c r="G10" s="4">
        <v>683</v>
      </c>
      <c r="H10" s="4">
        <v>117</v>
      </c>
      <c r="I10" s="4">
        <v>0</v>
      </c>
      <c r="J10" s="18">
        <f>(G10+I10)/1100*100</f>
        <v>62.090909090909086</v>
      </c>
      <c r="K10" s="18">
        <f>(H10)/400*100</f>
        <v>29.25</v>
      </c>
      <c r="L10" s="19">
        <f>(J10*0.7)+(K10*0.3)</f>
        <v>52.23863636363636</v>
      </c>
    </row>
    <row r="12" spans="1:12" x14ac:dyDescent="0.25">
      <c r="A12" t="s">
        <v>14</v>
      </c>
    </row>
    <row r="13" spans="1:12" x14ac:dyDescent="0.25">
      <c r="A13" t="s">
        <v>22</v>
      </c>
    </row>
    <row r="14" spans="1:12" x14ac:dyDescent="0.25">
      <c r="A14" t="s">
        <v>81</v>
      </c>
    </row>
    <row r="18" spans="1:7" x14ac:dyDescent="0.25">
      <c r="A18" t="s">
        <v>93</v>
      </c>
      <c r="G18" t="s">
        <v>82</v>
      </c>
    </row>
    <row r="19" spans="1:7" x14ac:dyDescent="0.25">
      <c r="A19" t="s">
        <v>16</v>
      </c>
      <c r="G19" t="s">
        <v>17</v>
      </c>
    </row>
  </sheetData>
  <mergeCells count="10">
    <mergeCell ref="F8:F9"/>
    <mergeCell ref="G8:H8"/>
    <mergeCell ref="I8:I9"/>
    <mergeCell ref="J8:K8"/>
    <mergeCell ref="L8:L9"/>
    <mergeCell ref="E8:E9"/>
    <mergeCell ref="A8:A9"/>
    <mergeCell ref="B8:B9"/>
    <mergeCell ref="C8:C9"/>
    <mergeCell ref="D8:D9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57060-AC6D-4EBB-AE4F-56D01F8FD454}">
  <dimension ref="A4:L21"/>
  <sheetViews>
    <sheetView workbookViewId="0">
      <selection activeCell="A20" sqref="A20:XFD20"/>
    </sheetView>
  </sheetViews>
  <sheetFormatPr defaultRowHeight="15" x14ac:dyDescent="0.25"/>
  <cols>
    <col min="2" max="2" width="6.140625" customWidth="1"/>
    <col min="4" max="4" width="5.42578125" customWidth="1"/>
    <col min="5" max="5" width="11.140625" customWidth="1"/>
    <col min="6" max="6" width="33.28515625" customWidth="1"/>
  </cols>
  <sheetData>
    <row r="4" spans="1:12" x14ac:dyDescent="0.25">
      <c r="F4" s="1" t="s">
        <v>0</v>
      </c>
      <c r="G4" s="2"/>
    </row>
    <row r="5" spans="1:12" x14ac:dyDescent="0.25">
      <c r="F5" s="2" t="s">
        <v>89</v>
      </c>
      <c r="G5" s="2"/>
    </row>
    <row r="6" spans="1:12" x14ac:dyDescent="0.25">
      <c r="F6" s="2" t="s">
        <v>29</v>
      </c>
      <c r="G6" s="2"/>
    </row>
    <row r="9" spans="1:12" ht="15" customHeight="1" x14ac:dyDescent="0.25">
      <c r="A9" s="26" t="s">
        <v>1</v>
      </c>
      <c r="B9" s="28" t="s">
        <v>2</v>
      </c>
      <c r="C9" s="30" t="s">
        <v>3</v>
      </c>
      <c r="D9" s="32" t="s">
        <v>4</v>
      </c>
      <c r="E9" s="26" t="s">
        <v>5</v>
      </c>
      <c r="F9" s="26" t="s">
        <v>6</v>
      </c>
      <c r="G9" s="34" t="s">
        <v>7</v>
      </c>
      <c r="H9" s="35"/>
      <c r="I9" s="28" t="s">
        <v>8</v>
      </c>
      <c r="J9" s="34" t="s">
        <v>9</v>
      </c>
      <c r="K9" s="35"/>
      <c r="L9" s="36" t="s">
        <v>10</v>
      </c>
    </row>
    <row r="10" spans="1:12" x14ac:dyDescent="0.25">
      <c r="A10" s="27"/>
      <c r="B10" s="29"/>
      <c r="C10" s="31"/>
      <c r="D10" s="33"/>
      <c r="E10" s="27"/>
      <c r="F10" s="27"/>
      <c r="G10" s="3" t="s">
        <v>11</v>
      </c>
      <c r="H10" s="3" t="s">
        <v>12</v>
      </c>
      <c r="I10" s="29"/>
      <c r="J10" s="3" t="s">
        <v>11</v>
      </c>
      <c r="K10" s="3" t="s">
        <v>12</v>
      </c>
      <c r="L10" s="37"/>
    </row>
    <row r="11" spans="1:12" x14ac:dyDescent="0.25">
      <c r="A11" s="6">
        <v>1</v>
      </c>
      <c r="B11" s="9">
        <v>66</v>
      </c>
      <c r="C11" s="9">
        <v>300235</v>
      </c>
      <c r="D11" s="9" t="s">
        <v>90</v>
      </c>
      <c r="E11" s="9" t="s">
        <v>79</v>
      </c>
      <c r="F11" s="25" t="s">
        <v>80</v>
      </c>
      <c r="G11" s="9">
        <v>843</v>
      </c>
      <c r="H11" s="9">
        <v>100</v>
      </c>
      <c r="I11" s="9">
        <v>0</v>
      </c>
      <c r="J11" s="18">
        <f>(G11+I11)/1100*100</f>
        <v>76.63636363636364</v>
      </c>
      <c r="K11" s="18">
        <f>(H11/400)*100</f>
        <v>25</v>
      </c>
      <c r="L11" s="19">
        <f>(J11*0.7)+(K11*0.3)</f>
        <v>61.145454545454548</v>
      </c>
    </row>
    <row r="12" spans="1:12" x14ac:dyDescent="0.25">
      <c r="A12" s="4">
        <v>2</v>
      </c>
      <c r="B12" s="9">
        <v>26</v>
      </c>
      <c r="C12" s="9">
        <v>140286</v>
      </c>
      <c r="D12" s="9" t="s">
        <v>90</v>
      </c>
      <c r="E12" s="9" t="s">
        <v>91</v>
      </c>
      <c r="F12" s="17" t="s">
        <v>92</v>
      </c>
      <c r="G12" s="9">
        <v>831</v>
      </c>
      <c r="H12" s="9">
        <v>58</v>
      </c>
      <c r="I12" s="9">
        <v>0</v>
      </c>
      <c r="J12" s="24">
        <f>(G12+I12)/1100*100</f>
        <v>75.545454545454547</v>
      </c>
      <c r="K12" s="24">
        <f>(H12/400)*100</f>
        <v>14.499999999999998</v>
      </c>
      <c r="L12" s="24">
        <f>(J12*0.7)+(K12*0.3)</f>
        <v>57.231818181818184</v>
      </c>
    </row>
    <row r="14" spans="1:12" x14ac:dyDescent="0.25">
      <c r="A14" t="s">
        <v>14</v>
      </c>
    </row>
    <row r="15" spans="1:12" x14ac:dyDescent="0.25">
      <c r="A15" t="s">
        <v>22</v>
      </c>
    </row>
    <row r="16" spans="1:12" x14ac:dyDescent="0.25">
      <c r="A16" t="s">
        <v>81</v>
      </c>
    </row>
    <row r="20" spans="1:7" x14ac:dyDescent="0.25">
      <c r="A20" t="s">
        <v>93</v>
      </c>
      <c r="G20" t="s">
        <v>82</v>
      </c>
    </row>
    <row r="21" spans="1:7" x14ac:dyDescent="0.25">
      <c r="A21" t="s">
        <v>16</v>
      </c>
      <c r="G21" t="s">
        <v>17</v>
      </c>
    </row>
  </sheetData>
  <mergeCells count="10">
    <mergeCell ref="G9:H9"/>
    <mergeCell ref="I9:I10"/>
    <mergeCell ref="J9:K9"/>
    <mergeCell ref="L9:L10"/>
    <mergeCell ref="A9:A10"/>
    <mergeCell ref="B9:B10"/>
    <mergeCell ref="C9:C10"/>
    <mergeCell ref="D9:D10"/>
    <mergeCell ref="E9:E10"/>
    <mergeCell ref="F9:F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open</vt:lpstr>
      <vt:lpstr>deploma</vt:lpstr>
      <vt:lpstr>empolyee,s</vt:lpstr>
      <vt:lpstr>Female Seat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IAM</dc:creator>
  <cp:lastModifiedBy>HP</cp:lastModifiedBy>
  <cp:lastPrinted>2018-10-12T07:02:38Z</cp:lastPrinted>
  <dcterms:created xsi:type="dcterms:W3CDTF">2018-10-12T04:09:21Z</dcterms:created>
  <dcterms:modified xsi:type="dcterms:W3CDTF">2019-10-04T05:01:17Z</dcterms:modified>
</cp:coreProperties>
</file>